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DC43" lockStructure="1"/>
  <bookViews>
    <workbookView xWindow="-105" yWindow="120" windowWidth="12120" windowHeight="8775"/>
  </bookViews>
  <sheets>
    <sheet name="Calculator" sheetId="1" r:id="rId1"/>
  </sheets>
  <definedNames>
    <definedName name="_xlnm.Print_Area" localSheetId="0">Calculator!$A$1:$K$3</definedName>
  </definedNames>
  <calcPr calcId="145621"/>
</workbook>
</file>

<file path=xl/calcChain.xml><?xml version="1.0" encoding="utf-8"?>
<calcChain xmlns="http://schemas.openxmlformats.org/spreadsheetml/2006/main">
  <c r="B11" i="1" l="1"/>
  <c r="C11" i="1"/>
  <c r="C12" i="1" s="1"/>
  <c r="C13" i="1" s="1"/>
  <c r="C14" i="1" s="1"/>
  <c r="C15" i="1" s="1"/>
  <c r="C16" i="1" s="1"/>
  <c r="C17" i="1" s="1"/>
  <c r="B12" i="1"/>
  <c r="B13" i="1"/>
  <c r="B14" i="1"/>
  <c r="B15" i="1"/>
  <c r="B16" i="1"/>
  <c r="B17" i="1"/>
  <c r="F13" i="1" l="1"/>
  <c r="F14" i="1" s="1"/>
  <c r="F15" i="1" s="1"/>
  <c r="F16" i="1" s="1"/>
  <c r="F17" i="1" s="1"/>
  <c r="F12" i="1"/>
  <c r="F11" i="1"/>
  <c r="F10" i="1"/>
  <c r="E10" i="1"/>
  <c r="E2" i="1"/>
  <c r="F2" i="1"/>
  <c r="H10" i="1" l="1"/>
  <c r="H2" i="1"/>
  <c r="J2" i="1" s="1"/>
  <c r="E12" i="1"/>
  <c r="H12" i="1" s="1"/>
  <c r="E11" i="1"/>
  <c r="H11" i="1" s="1"/>
  <c r="K2" i="1" l="1"/>
  <c r="E13" i="1"/>
  <c r="H13" i="1" s="1"/>
  <c r="E14" i="1" l="1"/>
  <c r="H14" i="1" s="1"/>
  <c r="E15" i="1" l="1"/>
  <c r="H15" i="1" s="1"/>
  <c r="E17" i="1" l="1"/>
  <c r="H17" i="1" s="1"/>
  <c r="E16" i="1"/>
  <c r="H16" i="1" s="1"/>
</calcChain>
</file>

<file path=xl/sharedStrings.xml><?xml version="1.0" encoding="utf-8"?>
<sst xmlns="http://schemas.openxmlformats.org/spreadsheetml/2006/main" count="34" uniqueCount="34">
  <si>
    <t>Premium per $1000</t>
  </si>
  <si>
    <t>Monthly Premium Payment</t>
  </si>
  <si>
    <t>Optional Term Life</t>
  </si>
  <si>
    <t>1X</t>
  </si>
  <si>
    <t>2X</t>
  </si>
  <si>
    <t>3X</t>
  </si>
  <si>
    <t>4X</t>
  </si>
  <si>
    <t>5X</t>
  </si>
  <si>
    <t>6X</t>
  </si>
  <si>
    <t>8X</t>
  </si>
  <si>
    <t>7X</t>
  </si>
  <si>
    <t>Spouse life for $10,000</t>
  </si>
  <si>
    <t>Child life for $10,000</t>
  </si>
  <si>
    <t>Age</t>
  </si>
  <si>
    <t>&lt;30</t>
  </si>
  <si>
    <t>30-34</t>
  </si>
  <si>
    <t>35-39</t>
  </si>
  <si>
    <t>40-44</t>
  </si>
  <si>
    <t>45-49</t>
  </si>
  <si>
    <t>50-54</t>
  </si>
  <si>
    <t>55-60</t>
  </si>
  <si>
    <t>60-64</t>
  </si>
  <si>
    <t>65-69</t>
  </si>
  <si>
    <t>Spouse life for $5,000 (Ann. 60+)</t>
  </si>
  <si>
    <t>Amount of Insurance</t>
  </si>
  <si>
    <t>AD&amp;D monthly premium</t>
  </si>
  <si>
    <t>Optional Rates per</t>
  </si>
  <si>
    <t xml:space="preserve"> $1,000 of life insurance</t>
  </si>
  <si>
    <t>FY11</t>
  </si>
  <si>
    <t>70+</t>
  </si>
  <si>
    <t>Minnesota Life Premium Calculator</t>
  </si>
  <si>
    <r>
      <t xml:space="preserve">To find the amount of coverage for a member enter their annual salary in the top (BLUE) box under </t>
    </r>
    <r>
      <rPr>
        <i/>
        <sz val="12"/>
        <rFont val="Arial"/>
        <family val="2"/>
      </rPr>
      <t xml:space="preserve">'amount of insurance.' </t>
    </r>
    <r>
      <rPr>
        <sz val="12"/>
        <rFont val="Arial"/>
        <family val="2"/>
      </rPr>
      <t xml:space="preserve">  Find the corresponding rate with their age in the (YELLOW) box to the right of this chart, instert the rate in the (PURPLE) box labeled </t>
    </r>
    <r>
      <rPr>
        <i/>
        <sz val="12"/>
        <rFont val="Arial"/>
        <family val="2"/>
      </rPr>
      <t>'Premium per $1000).</t>
    </r>
    <r>
      <rPr>
        <sz val="12"/>
        <rFont val="Arial"/>
        <family val="2"/>
      </rPr>
      <t xml:space="preserve"> The calulation will automatically be done for you.  </t>
    </r>
  </si>
  <si>
    <t>Total Monthly Payment (optional and AD&amp;D combined)</t>
  </si>
  <si>
    <t>***AD&amp;D $.02 per $1,000 (max of 4X optional &amp; Basic)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</si>
</sst>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</numFmts>
  <fonts count="1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44" fontId="0" fillId="0" borderId="0" xfId="1" applyFont="1" applyBorder="1"/>
    <xf numFmtId="44" fontId="0" fillId="0" borderId="0" xfId="0" applyNumberFormat="1" applyBorder="1"/>
    <xf numFmtId="0" fontId="0" fillId="0" borderId="5" xfId="0" applyBorder="1"/>
    <xf numFmtId="44" fontId="5" fillId="0" borderId="0" xfId="0" applyNumberFormat="1" applyFont="1" applyBorder="1"/>
    <xf numFmtId="0" fontId="0" fillId="0" borderId="0" xfId="0" applyFill="1"/>
    <xf numFmtId="0" fontId="0" fillId="0" borderId="8" xfId="0" applyBorder="1"/>
    <xf numFmtId="44" fontId="0" fillId="0" borderId="5" xfId="0" applyNumberFormat="1" applyBorder="1"/>
    <xf numFmtId="44" fontId="9" fillId="0" borderId="0" xfId="0" applyNumberFormat="1" applyFont="1" applyBorder="1"/>
    <xf numFmtId="0" fontId="7" fillId="0" borderId="2" xfId="0" applyFont="1" applyBorder="1" applyAlignment="1">
      <alignment horizontal="center"/>
    </xf>
    <xf numFmtId="44" fontId="0" fillId="0" borderId="2" xfId="0" applyNumberFormat="1" applyBorder="1"/>
    <xf numFmtId="164" fontId="0" fillId="2" borderId="9" xfId="1" applyNumberFormat="1" applyFont="1" applyFill="1" applyBorder="1"/>
    <xf numFmtId="44" fontId="0" fillId="2" borderId="9" xfId="1" applyFont="1" applyFill="1" applyBorder="1"/>
    <xf numFmtId="0" fontId="8" fillId="0" borderId="1" xfId="0" applyFont="1" applyBorder="1"/>
    <xf numFmtId="0" fontId="5" fillId="3" borderId="6" xfId="0" applyFont="1" applyFill="1" applyBorder="1"/>
    <xf numFmtId="44" fontId="9" fillId="0" borderId="2" xfId="0" applyNumberFormat="1" applyFont="1" applyFill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0" fontId="5" fillId="3" borderId="6" xfId="0" applyFont="1" applyFill="1" applyBorder="1" applyAlignment="1">
      <alignment horizontal="center"/>
    </xf>
    <xf numFmtId="165" fontId="0" fillId="3" borderId="6" xfId="0" applyNumberFormat="1" applyFill="1" applyBorder="1" applyAlignment="1">
      <alignment horizontal="center"/>
    </xf>
    <xf numFmtId="44" fontId="0" fillId="0" borderId="0" xfId="0" applyNumberFormat="1"/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5" fillId="4" borderId="6" xfId="1" applyNumberFormat="1" applyFont="1" applyFill="1" applyBorder="1" applyProtection="1">
      <protection locked="0"/>
    </xf>
    <xf numFmtId="0" fontId="5" fillId="0" borderId="0" xfId="0" applyFont="1" applyBorder="1"/>
    <xf numFmtId="0" fontId="2" fillId="0" borderId="1" xfId="0" applyFont="1" applyBorder="1" applyAlignment="1"/>
    <xf numFmtId="0" fontId="2" fillId="0" borderId="7" xfId="0" applyFont="1" applyBorder="1" applyAlignment="1"/>
    <xf numFmtId="4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" xfId="0" applyFill="1" applyBorder="1"/>
    <xf numFmtId="0" fontId="0" fillId="0" borderId="0" xfId="0" applyFill="1" applyBorder="1"/>
    <xf numFmtId="44" fontId="9" fillId="0" borderId="0" xfId="0" applyNumberFormat="1" applyFont="1" applyFill="1" applyBorder="1"/>
    <xf numFmtId="0" fontId="9" fillId="0" borderId="0" xfId="0" applyFont="1" applyFill="1" applyBorder="1"/>
    <xf numFmtId="0" fontId="5" fillId="0" borderId="0" xfId="0" applyFont="1" applyFill="1" applyBorder="1"/>
    <xf numFmtId="164" fontId="5" fillId="5" borderId="6" xfId="1" applyNumberFormat="1" applyFont="1" applyFill="1" applyBorder="1" applyProtection="1"/>
    <xf numFmtId="44" fontId="5" fillId="5" borderId="6" xfId="1" applyFont="1" applyFill="1" applyBorder="1" applyProtection="1"/>
    <xf numFmtId="44" fontId="9" fillId="0" borderId="2" xfId="0" applyNumberFormat="1" applyFont="1" applyBorder="1"/>
    <xf numFmtId="8" fontId="9" fillId="0" borderId="0" xfId="0" applyNumberFormat="1" applyFont="1" applyBorder="1"/>
    <xf numFmtId="165" fontId="0" fillId="0" borderId="0" xfId="0" applyNumberFormat="1" applyFill="1" applyBorder="1" applyAlignment="1">
      <alignment horizontal="center"/>
    </xf>
    <xf numFmtId="0" fontId="0" fillId="0" borderId="10" xfId="0" applyBorder="1"/>
    <xf numFmtId="0" fontId="10" fillId="5" borderId="11" xfId="0" applyFont="1" applyFill="1" applyBorder="1" applyAlignment="1">
      <alignment horizontal="center"/>
    </xf>
    <xf numFmtId="0" fontId="10" fillId="5" borderId="12" xfId="0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0" fontId="10" fillId="5" borderId="14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44" fontId="5" fillId="6" borderId="6" xfId="1" applyFont="1" applyFill="1" applyBorder="1" applyProtection="1">
      <protection locked="0"/>
    </xf>
    <xf numFmtId="0" fontId="11" fillId="5" borderId="17" xfId="0" applyFont="1" applyFill="1" applyBorder="1" applyAlignment="1">
      <alignment horizontal="center" wrapText="1"/>
    </xf>
    <xf numFmtId="0" fontId="11" fillId="5" borderId="18" xfId="0" applyFont="1" applyFill="1" applyBorder="1" applyAlignment="1">
      <alignment horizontal="center" wrapText="1"/>
    </xf>
    <xf numFmtId="0" fontId="11" fillId="5" borderId="1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1" fillId="5" borderId="4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11" fillId="5" borderId="10" xfId="0" applyFont="1" applyFill="1" applyBorder="1" applyAlignment="1">
      <alignment horizontal="center" wrapText="1"/>
    </xf>
    <xf numFmtId="44" fontId="13" fillId="0" borderId="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25"/>
  <sheetViews>
    <sheetView tabSelected="1" topLeftCell="A5" workbookViewId="0">
      <selection activeCell="O9" sqref="O9"/>
    </sheetView>
  </sheetViews>
  <sheetFormatPr defaultRowHeight="12.75" x14ac:dyDescent="0.2"/>
  <cols>
    <col min="1" max="1" width="9.7109375" customWidth="1"/>
    <col min="2" max="2" width="12.28515625" bestFit="1" customWidth="1"/>
    <col min="3" max="3" width="11.28515625" bestFit="1" customWidth="1"/>
    <col min="4" max="4" width="1.85546875" customWidth="1"/>
    <col min="5" max="5" width="21" customWidth="1"/>
    <col min="6" max="6" width="13" customWidth="1"/>
    <col min="7" max="7" width="1.42578125" customWidth="1"/>
    <col min="8" max="8" width="12" customWidth="1"/>
    <col min="9" max="9" width="4.28515625" customWidth="1"/>
    <col min="10" max="10" width="11.42578125" customWidth="1"/>
    <col min="11" max="11" width="14.85546875" bestFit="1" customWidth="1"/>
    <col min="13" max="13" width="10.5703125" bestFit="1" customWidth="1"/>
  </cols>
  <sheetData>
    <row r="1" spans="1:13" hidden="1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3"/>
    </row>
    <row r="2" spans="1:13" ht="0.75" customHeight="1" x14ac:dyDescent="0.2">
      <c r="A2" s="2"/>
      <c r="B2" s="15"/>
      <c r="C2" s="16"/>
      <c r="D2" s="3"/>
      <c r="E2" s="5">
        <f t="shared" ref="E2" si="0">(B2/1000)*C2</f>
        <v>0</v>
      </c>
      <c r="F2" s="5">
        <f>IF((B2/1000*3)&lt;100,B2/1000*3,100)</f>
        <v>0</v>
      </c>
      <c r="G2" s="5"/>
      <c r="H2" s="8">
        <f>E2+F2</f>
        <v>0</v>
      </c>
      <c r="I2" s="8"/>
      <c r="J2" s="6">
        <f>H2/2+1</f>
        <v>1</v>
      </c>
      <c r="K2" s="6">
        <f>H2/4+1</f>
        <v>1</v>
      </c>
      <c r="L2" s="3"/>
      <c r="M2" s="4"/>
    </row>
    <row r="3" spans="1:13" ht="8.25" hidden="1" customHeight="1" thickBot="1" x14ac:dyDescent="0.25">
      <c r="A3" s="2"/>
      <c r="B3" s="3"/>
      <c r="C3" s="3"/>
      <c r="D3" s="3"/>
      <c r="E3" s="3"/>
      <c r="F3" s="3"/>
      <c r="G3" s="3"/>
      <c r="H3" s="29"/>
      <c r="I3" s="29"/>
      <c r="J3" s="3"/>
      <c r="K3" s="3"/>
      <c r="L3" s="3"/>
      <c r="M3" s="4"/>
    </row>
    <row r="4" spans="1:13" x14ac:dyDescent="0.2">
      <c r="A4" s="45" t="s">
        <v>30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  <c r="M4" s="3"/>
    </row>
    <row r="5" spans="1:13" ht="13.5" thickBot="1" x14ac:dyDescent="0.2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</row>
    <row r="6" spans="1:13" s="55" customFormat="1" ht="6" hidden="1" customHeight="1" thickTop="1" x14ac:dyDescent="0.2">
      <c r="A6" s="52" t="s">
        <v>31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</row>
    <row r="7" spans="1:13" s="55" customFormat="1" ht="48.75" customHeight="1" thickTop="1" thickBot="1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8"/>
    </row>
    <row r="8" spans="1:13" ht="26.25" x14ac:dyDescent="0.25">
      <c r="A8" s="31" t="s">
        <v>2</v>
      </c>
      <c r="B8" s="30"/>
      <c r="C8" s="30"/>
      <c r="D8" s="30"/>
      <c r="E8" s="30"/>
      <c r="G8" s="1"/>
      <c r="H8" s="1"/>
      <c r="I8" s="1"/>
      <c r="J8" s="20" t="s">
        <v>26</v>
      </c>
      <c r="K8" s="21" t="s">
        <v>27</v>
      </c>
      <c r="L8" s="17"/>
      <c r="M8" s="2"/>
    </row>
    <row r="9" spans="1:13" ht="76.5" x14ac:dyDescent="0.2">
      <c r="A9" s="2"/>
      <c r="B9" s="25" t="s">
        <v>24</v>
      </c>
      <c r="C9" s="25" t="s">
        <v>0</v>
      </c>
      <c r="D9" s="25"/>
      <c r="E9" s="26" t="s">
        <v>1</v>
      </c>
      <c r="F9" s="27" t="s">
        <v>25</v>
      </c>
      <c r="G9" s="27"/>
      <c r="H9" s="33" t="s">
        <v>32</v>
      </c>
      <c r="J9" s="18" t="s">
        <v>13</v>
      </c>
      <c r="K9" s="22" t="s">
        <v>28</v>
      </c>
      <c r="M9" s="2"/>
    </row>
    <row r="10" spans="1:13" x14ac:dyDescent="0.2">
      <c r="A10" s="13" t="s">
        <v>3</v>
      </c>
      <c r="B10" s="28"/>
      <c r="C10" s="51"/>
      <c r="D10" s="3"/>
      <c r="E10" s="6">
        <f>SUM(C10*B10/1000)</f>
        <v>0</v>
      </c>
      <c r="F10" s="24">
        <f>(B10*0.02)/1000</f>
        <v>0</v>
      </c>
      <c r="G10" s="24"/>
      <c r="H10" s="32">
        <f>SUM(E10:F10)</f>
        <v>0</v>
      </c>
      <c r="I10" s="24"/>
      <c r="J10" s="18" t="s">
        <v>14</v>
      </c>
      <c r="K10" s="23">
        <v>0.06</v>
      </c>
      <c r="M10" s="2"/>
    </row>
    <row r="11" spans="1:13" x14ac:dyDescent="0.2">
      <c r="A11" s="13" t="s">
        <v>4</v>
      </c>
      <c r="B11" s="39">
        <f>B10*2</f>
        <v>0</v>
      </c>
      <c r="C11" s="40">
        <f>C10</f>
        <v>0</v>
      </c>
      <c r="D11" s="3"/>
      <c r="E11" s="6">
        <f t="shared" ref="E11:E17" si="1">SUM(C11*B11/1000)</f>
        <v>0</v>
      </c>
      <c r="F11" s="24">
        <f t="shared" ref="F11:F13" si="2">(B11*0.02)/1000</f>
        <v>0</v>
      </c>
      <c r="G11" s="24"/>
      <c r="H11" s="32">
        <f t="shared" ref="H11:H17" si="3">SUM(E11:F11)</f>
        <v>0</v>
      </c>
      <c r="I11" s="24"/>
      <c r="J11" s="18" t="s">
        <v>15</v>
      </c>
      <c r="K11" s="23">
        <v>0.08</v>
      </c>
      <c r="M11" s="2"/>
    </row>
    <row r="12" spans="1:13" x14ac:dyDescent="0.2">
      <c r="A12" s="13" t="s">
        <v>5</v>
      </c>
      <c r="B12" s="39">
        <f>B10*3</f>
        <v>0</v>
      </c>
      <c r="C12" s="40">
        <f t="shared" ref="C12:C17" si="4">C11</f>
        <v>0</v>
      </c>
      <c r="D12" s="3"/>
      <c r="E12" s="6">
        <f t="shared" si="1"/>
        <v>0</v>
      </c>
      <c r="F12" s="24">
        <f t="shared" si="2"/>
        <v>0</v>
      </c>
      <c r="G12" s="24"/>
      <c r="H12" s="32">
        <f t="shared" si="3"/>
        <v>0</v>
      </c>
      <c r="I12" s="24"/>
      <c r="J12" s="18" t="s">
        <v>16</v>
      </c>
      <c r="K12" s="23">
        <v>0.1</v>
      </c>
      <c r="M12" s="2"/>
    </row>
    <row r="13" spans="1:13" ht="13.5" thickBot="1" x14ac:dyDescent="0.25">
      <c r="A13" s="13" t="s">
        <v>6</v>
      </c>
      <c r="B13" s="39">
        <f>B10*4</f>
        <v>0</v>
      </c>
      <c r="C13" s="40">
        <f t="shared" si="4"/>
        <v>0</v>
      </c>
      <c r="D13" s="3"/>
      <c r="E13" s="6">
        <f t="shared" si="1"/>
        <v>0</v>
      </c>
      <c r="F13" s="11">
        <f t="shared" si="2"/>
        <v>0</v>
      </c>
      <c r="G13" s="24"/>
      <c r="H13" s="32">
        <f t="shared" si="3"/>
        <v>0</v>
      </c>
      <c r="I13" s="24"/>
      <c r="J13" s="18" t="s">
        <v>17</v>
      </c>
      <c r="K13" s="23">
        <v>0.1</v>
      </c>
      <c r="M13" s="2"/>
    </row>
    <row r="14" spans="1:13" x14ac:dyDescent="0.2">
      <c r="A14" s="13" t="s">
        <v>7</v>
      </c>
      <c r="B14" s="39">
        <f>B10*5</f>
        <v>0</v>
      </c>
      <c r="C14" s="40">
        <f t="shared" si="4"/>
        <v>0</v>
      </c>
      <c r="D14" s="10"/>
      <c r="E14" s="6">
        <f t="shared" si="1"/>
        <v>0</v>
      </c>
      <c r="F14" s="6">
        <f>MIN(F13)</f>
        <v>0</v>
      </c>
      <c r="G14" s="24"/>
      <c r="H14" s="32">
        <f>SUM(E14:F14)</f>
        <v>0</v>
      </c>
      <c r="I14" s="24"/>
      <c r="J14" s="18" t="s">
        <v>18</v>
      </c>
      <c r="K14" s="23">
        <v>0.16</v>
      </c>
      <c r="M14" s="2"/>
    </row>
    <row r="15" spans="1:13" x14ac:dyDescent="0.2">
      <c r="A15" s="13" t="s">
        <v>8</v>
      </c>
      <c r="B15" s="39">
        <f>B10*6</f>
        <v>0</v>
      </c>
      <c r="C15" s="40">
        <f t="shared" si="4"/>
        <v>0</v>
      </c>
      <c r="D15" s="10"/>
      <c r="E15" s="6">
        <f t="shared" si="1"/>
        <v>0</v>
      </c>
      <c r="F15" s="6">
        <f t="shared" ref="F15:F17" si="5">MIN(F14)</f>
        <v>0</v>
      </c>
      <c r="G15" s="24"/>
      <c r="H15" s="32">
        <f t="shared" si="3"/>
        <v>0</v>
      </c>
      <c r="I15" s="24"/>
      <c r="J15" s="18" t="s">
        <v>19</v>
      </c>
      <c r="K15" s="23">
        <v>0.24</v>
      </c>
      <c r="M15" s="2"/>
    </row>
    <row r="16" spans="1:13" x14ac:dyDescent="0.2">
      <c r="A16" s="13" t="s">
        <v>10</v>
      </c>
      <c r="B16" s="39">
        <f>B10*7</f>
        <v>0</v>
      </c>
      <c r="C16" s="40">
        <f t="shared" si="4"/>
        <v>0</v>
      </c>
      <c r="D16" s="10"/>
      <c r="E16" s="6">
        <f t="shared" si="1"/>
        <v>0</v>
      </c>
      <c r="F16" s="6">
        <f t="shared" si="5"/>
        <v>0</v>
      </c>
      <c r="G16" s="24"/>
      <c r="H16" s="32">
        <f t="shared" si="3"/>
        <v>0</v>
      </c>
      <c r="I16" s="24"/>
      <c r="J16" s="18" t="s">
        <v>20</v>
      </c>
      <c r="K16" s="23">
        <v>0.44</v>
      </c>
      <c r="M16" s="2"/>
    </row>
    <row r="17" spans="1:13" x14ac:dyDescent="0.2">
      <c r="A17" s="13" t="s">
        <v>9</v>
      </c>
      <c r="B17" s="39">
        <f>B10*8</f>
        <v>0</v>
      </c>
      <c r="C17" s="40">
        <f t="shared" si="4"/>
        <v>0</v>
      </c>
      <c r="D17" s="10"/>
      <c r="E17" s="6">
        <f t="shared" si="1"/>
        <v>0</v>
      </c>
      <c r="F17" s="6">
        <f t="shared" si="5"/>
        <v>0</v>
      </c>
      <c r="G17" s="24"/>
      <c r="H17" s="32">
        <f t="shared" si="3"/>
        <v>0</v>
      </c>
      <c r="I17" s="24"/>
      <c r="J17" s="18" t="s">
        <v>21</v>
      </c>
      <c r="K17" s="23">
        <v>0.66</v>
      </c>
      <c r="M17" s="2"/>
    </row>
    <row r="18" spans="1:13" x14ac:dyDescent="0.2">
      <c r="A18" s="34"/>
      <c r="B18" s="35"/>
      <c r="C18" s="35"/>
      <c r="D18" s="35"/>
      <c r="E18" s="35"/>
      <c r="J18" s="18" t="s">
        <v>22</v>
      </c>
      <c r="K18" s="23">
        <v>1.28</v>
      </c>
      <c r="M18" s="2"/>
    </row>
    <row r="19" spans="1:13" x14ac:dyDescent="0.2">
      <c r="A19" s="19"/>
      <c r="B19" s="36"/>
      <c r="C19" s="37"/>
      <c r="D19" s="35"/>
      <c r="E19" s="35"/>
      <c r="J19" s="18" t="s">
        <v>29</v>
      </c>
      <c r="K19" s="23">
        <v>2.06</v>
      </c>
      <c r="M19" s="2"/>
    </row>
    <row r="20" spans="1:13" x14ac:dyDescent="0.2">
      <c r="A20" s="41" t="s">
        <v>11</v>
      </c>
      <c r="B20" s="8"/>
      <c r="C20" s="29"/>
      <c r="D20" s="29"/>
      <c r="E20" s="42">
        <v>6</v>
      </c>
      <c r="J20" s="38"/>
      <c r="K20" s="43"/>
      <c r="M20" s="2"/>
    </row>
    <row r="21" spans="1:13" x14ac:dyDescent="0.2">
      <c r="A21" s="41" t="s">
        <v>23</v>
      </c>
      <c r="B21" s="12"/>
      <c r="C21" s="29"/>
      <c r="D21" s="29"/>
      <c r="E21" s="42">
        <v>3</v>
      </c>
      <c r="J21" s="38"/>
      <c r="K21" s="43"/>
      <c r="M21" s="2"/>
    </row>
    <row r="22" spans="1:13" x14ac:dyDescent="0.2">
      <c r="A22" s="41" t="s">
        <v>12</v>
      </c>
      <c r="B22" s="12"/>
      <c r="C22" s="29"/>
      <c r="D22" s="29"/>
      <c r="E22" s="42">
        <v>0.7</v>
      </c>
      <c r="J22" s="38"/>
      <c r="K22" s="43"/>
      <c r="M22" s="2"/>
    </row>
    <row r="23" spans="1:13" x14ac:dyDescent="0.2">
      <c r="A23" s="14"/>
      <c r="B23" s="8"/>
      <c r="C23" s="3"/>
      <c r="D23" s="3"/>
      <c r="E23" s="3"/>
      <c r="J23" s="38"/>
      <c r="K23" s="43"/>
      <c r="M23" s="2"/>
    </row>
    <row r="24" spans="1:13" x14ac:dyDescent="0.2">
      <c r="A24" s="59" t="s">
        <v>33</v>
      </c>
      <c r="B24" s="12"/>
      <c r="C24" s="29"/>
      <c r="D24" s="29"/>
      <c r="E24" s="29"/>
      <c r="J24" s="9"/>
      <c r="K24" s="9"/>
      <c r="M24" s="2"/>
    </row>
    <row r="25" spans="1:13" ht="13.5" thickBo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44"/>
      <c r="M25" s="3"/>
    </row>
  </sheetData>
  <sheetProtection password="DC43" sheet="1" objects="1" scenarios="1"/>
  <mergeCells count="3">
    <mergeCell ref="A8:E8"/>
    <mergeCell ref="A4:L5"/>
    <mergeCell ref="A6:L7"/>
  </mergeCells>
  <phoneticPr fontId="4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Calculator</vt:lpstr>
      <vt:lpstr>Calculator!Print_Area</vt:lpstr>
    </vt:vector>
  </TitlesOfParts>
  <Company>Minnesota Mutual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GB070</dc:creator>
  <cp:lastModifiedBy>Amanda Hanson_New</cp:lastModifiedBy>
  <cp:lastPrinted>2014-02-27T16:02:50Z</cp:lastPrinted>
  <dcterms:created xsi:type="dcterms:W3CDTF">2002-07-23T20:27:44Z</dcterms:created>
  <dcterms:modified xsi:type="dcterms:W3CDTF">2014-12-12T17:44:37Z</dcterms:modified>
</cp:coreProperties>
</file>